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งานแผนกการเงิน-บัญชี สภ.เนินมะปราง\รายงานผลการใช้จ่ายงบประมาณประจำปี ITA\2569\ล่าสุด\"/>
    </mc:Choice>
  </mc:AlternateContent>
  <xr:revisionPtr revIDLastSave="0" documentId="13_ncr:1_{6FDF6125-9A08-49D9-9CF6-9142065618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สรรงบประมาณ 2569" sheetId="1" r:id="rId1"/>
  </sheets>
  <definedNames>
    <definedName name="_xlnm.Print_Area" localSheetId="0">'จัดสรรงบประมาณ 2569'!$A$1:$J$65</definedName>
  </definedNames>
  <calcPr calcId="191029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19" i="1" l="1"/>
  <c r="D14" i="1"/>
  <c r="D29" i="1" l="1"/>
  <c r="D27" i="1"/>
  <c r="D21" i="1"/>
  <c r="D18" i="1"/>
  <c r="D17" i="1" l="1"/>
  <c r="D16" i="1"/>
  <c r="D15" i="1"/>
  <c r="D13" i="1"/>
  <c r="D12" i="1"/>
  <c r="D11" i="1"/>
  <c r="D10" i="1"/>
  <c r="D44" i="1"/>
  <c r="D46" i="1" s="1"/>
  <c r="D55" i="1"/>
  <c r="D56" i="1" s="1"/>
  <c r="D49" i="1"/>
  <c r="D52" i="1" s="1"/>
  <c r="D40" i="1"/>
  <c r="D41" i="1" s="1"/>
  <c r="D36" i="1"/>
  <c r="D34" i="1"/>
  <c r="D37" i="1" l="1"/>
  <c r="D30" i="1"/>
  <c r="D20" i="1" l="1"/>
  <c r="D22" i="1" s="1"/>
  <c r="D57" i="1" s="1"/>
</calcChain>
</file>

<file path=xl/sharedStrings.xml><?xml version="1.0" encoding="utf-8"?>
<sst xmlns="http://schemas.openxmlformats.org/spreadsheetml/2006/main" count="240" uniqueCount="88">
  <si>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</si>
  <si>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</si>
  <si>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</si>
  <si>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</si>
  <si>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</si>
  <si>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</si>
  <si>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</si>
  <si>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</si>
  <si>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</si>
  <si>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</si>
  <si>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</si>
  <si>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</si>
  <si>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</si>
  <si>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</si>
  <si>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</si>
  <si>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</si>
  <si>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</si>
  <si>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</si>
  <si>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</si>
  <si>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</si>
  <si>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</si>
  <si>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</si>
  <si>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</si>
  <si>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</si>
  <si>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</si>
  <si>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</si>
  <si>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</si>
  <si>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</si>
  <si>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</si>
  <si>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r>
      <rPr>
        <i/>
        <sz val="16"/>
        <color theme="1"/>
        <rFont val="Angsana New"/>
        <family val="1"/>
        <charset val="222"/>
      </rPr>
      <t>โปรดระบุ</t>
    </r>
    <r>
      <rPr>
        <sz val="16"/>
        <color theme="1"/>
        <rFont val="Angsana New"/>
        <family val="1"/>
        <charset val="222"/>
      </rPr>
      <t xml:space="preserve"> จำนวนงบประมาณ ในช่องแหล่งที่ได้รับการจัดสรร/สนับสนุน
**อย่าลืมสอบทานงบประมาณแยกรายเดือน**</t>
    </r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</si>
  <si>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</si>
  <si>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</si>
  <si>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ลำดับที่</t>
  </si>
  <si>
    <t>เบิกจ่ายตามภารกิจ ,จำนวนปริมาณงาน, งานเร่งด่วนพิเศษ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</si>
  <si>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</si>
  <si>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</si>
  <si>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</si>
  <si>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</si>
  <si>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</si>
  <si>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</si>
  <si>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</si>
  <si>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</si>
  <si>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หมายเหตุ :    1. ตรวจสอบข้อมูลให้ครบถ้วนและถูกต้องตามหลักเกณฑ์ที่กำหนด</t>
  </si>
  <si>
    <t>-</t>
  </si>
  <si>
    <t>ชื่อโครงการ/กิจกรรม</t>
  </si>
  <si>
    <t>แผนการใช้จ่ายงบประมาณ 
สถานีตำรวจภูธรเนินมะปราง
ประจำปีงบประมาณ พ.ศ. 2569</t>
  </si>
  <si>
    <t>โครงการ : ปราบปรามการค้ายาเสพติด</t>
  </si>
  <si>
    <t>กิจกรรม การสัดกั้น ปราบปราม การผลิต การค้ายาเสพติด</t>
  </si>
  <si>
    <t>สำหรับโครงการบริหารจัดการสกัดกั้นยาเสพติด Heart Land</t>
  </si>
  <si>
    <t>สำหรับโครงการสลายโครงสร้างเครือข่ายผู้มีอิทธิพล</t>
  </si>
  <si>
    <t>โครงการ : โครงการปิดล้อมตรวจค้น เป้าหมายยาเสพติดเพื่อป้องกันการแพร่ระบาดยาเสพติด</t>
  </si>
  <si>
    <t>สกัดกั้นและปราบปรามเครือข่ายการค้ายาเสพติดในประเทศ</t>
  </si>
  <si>
    <t>และอาชญากรรมข้ามชาติการบริหารจัดการสกัดกั้นยาเสพติดพื้นที่พักคอย</t>
  </si>
  <si>
    <t>กิจกรรม สร้างภูมิคุ้มกันในกลุ่มเป้าหมายระดับโรงเรียนประถมศึกษา และมัธยมศึกษาหรือเทียบเท่า</t>
  </si>
  <si>
    <t>ส่งเสริมกิจกรรมเพื่อเสริมสร้างภูมิคุ้มกันยาเสพติด รวมทั้งป้องกันการ</t>
  </si>
  <si>
    <t>เข้าไปเกี่ยวข้องกับยาเสพติดในเครือข่ายสังคมออนไลน์</t>
  </si>
  <si>
    <t>โครงการ : ชุมชนสัมพันธ์และการมีส่วนร่วมของประชาชนในการป้องกันอาชญากรรมระดับตำบล</t>
  </si>
  <si>
    <t>กิจกรรม การมีส่วนร่วมของประชาชนในการป้องกันอาชญากรรม</t>
  </si>
  <si>
    <t>ประชาชน เพื่อแก้ไขปัญหาและแสวงหาความร่วมมือจากภาคประชาชน</t>
  </si>
  <si>
    <t>คัดเลือกหมู่บ้าน เข้าดำเนินการค้นหาความต้องการ ความเดือดร้อนของ</t>
  </si>
  <si>
    <t>ในกิจการตำรวจป้องกันปราบปรามมิให้มีการค้ายาเสพติดในหมู่บ้านเป้าหมาย</t>
  </si>
  <si>
    <t>โครงการ : ตำรวจประสานโรงเรียน</t>
  </si>
  <si>
    <t>ป้องกันการแพร่ระบาดของยาเสพติดในพื้นที่</t>
  </si>
  <si>
    <t>ป้องกันปราบปรามมิให้มีการค้ายาเสพติดในหมู่บ้านเป้าหมาย</t>
  </si>
  <si>
    <t>รวม</t>
  </si>
  <si>
    <t>ปรับปรุงระบบงานสอบสวน</t>
  </si>
  <si>
    <t>ปรับปรุงระบบงานป้องกันและปราบปราม</t>
  </si>
  <si>
    <t>จ่ายค่าสาธารณูปโภคของสำนักงาน</t>
  </si>
  <si>
    <t>เป็นหมู่บ้านปลอดยาเสพติด 100%</t>
  </si>
  <si>
    <t>โรงเรียนในพื้นที่เข้าร่วมโครงการครบทุกแห่ง</t>
  </si>
  <si>
    <t>สามารถลดการแพร่ระบาดของยาเสพติดในชุมชนเป้าหมาย 21 ชุมชน</t>
  </si>
  <si>
    <t>ป้องกันปราบปรามการจำหน่ายหรือการนำเข้ามาของยาเสพติดลดลง</t>
  </si>
  <si>
    <t>เพิ่มประสิทธิภาพการปฏิบัติงาน</t>
  </si>
  <si>
    <t>จัดเลี้ยงอาหารผู้ต้องหา</t>
  </si>
  <si>
    <t>เป็นขวัญกำลังใจแก่ผู้ปฏิบัติงาน</t>
  </si>
  <si>
    <t>อาคารสถานที่ทำการมีความสะอาด</t>
  </si>
  <si>
    <t>โครงการ : ดำเนินงานตำบลยั่งยืน</t>
  </si>
  <si>
    <t xml:space="preserve">                                                   (พิชญ์พิสุทธิ์  คุ้มภัย)</t>
  </si>
  <si>
    <t xml:space="preserve">                                                  สว.อก.สภ.เนินมะปราง</t>
  </si>
  <si>
    <t>พ.ต.อ.</t>
  </si>
  <si>
    <t xml:space="preserve">                           (เอกภพ  พรมราช)</t>
  </si>
  <si>
    <t xml:space="preserve">                          ผกก.สภ.เนินมะปราง</t>
  </si>
  <si>
    <t>กิจกรรม การสกัดกั้น ปราบปราม การผลิต การค้ายาเสพติด</t>
  </si>
  <si>
    <t>ค่าเบี้ยประชุมกรรมการ (กต.ตร.)</t>
  </si>
  <si>
    <t>ความพึงพอใจของชุมชนและภาคีเครือข่ายต่อการเข้ามามีส่วนร่วมในกิจกรรมตำรวจ</t>
  </si>
  <si>
    <t xml:space="preserve">                     2. สามารถปรับได้ตามความเหมาะสม</t>
  </si>
  <si>
    <t>ผู้ตรวจสอบ</t>
  </si>
  <si>
    <t xml:space="preserve">                                    พ.ต.ท.                                        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</si>
</sst>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i/>
      <sz val="16"/>
      <color theme="1"/>
      <name val="Angsana New"/>
      <family val="1"/>
      <charset val="222"/>
    </font>
    <font>
      <sz val="10"/>
      <name val="Arial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b/>
      <sz val="20"/>
      <color theme="1"/>
      <name val="Angsana New"/>
      <family val="1"/>
    </font>
    <font>
      <b/>
      <sz val="24"/>
      <color theme="1"/>
      <name val="Angsana New"/>
      <family val="1"/>
    </font>
    <font>
      <b/>
      <sz val="16"/>
      <name val="Angsana New"/>
      <family val="1"/>
      <charset val="222"/>
    </font>
    <font>
      <sz val="16"/>
      <color rgb="FF000000"/>
      <name val="TH Sarabun New"/>
      <family val="2"/>
    </font>
    <font>
      <b/>
      <sz val="16"/>
      <color theme="1"/>
      <name val="Angsana New"/>
      <family val="1"/>
    </font>
    <font>
      <b/>
      <sz val="20"/>
      <color theme="1"/>
      <name val="Angsana New"/>
      <family val="1"/>
      <charset val="222"/>
    </font>
    <font>
      <sz val="16"/>
      <color theme="1"/>
      <name val="TH Sarabun New"/>
      <family val="2"/>
    </font>
    <font>
      <sz val="20"/>
      <color theme="1"/>
      <name val="Angsana New"/>
      <family val="1"/>
      <charset val="222"/>
    </font>
    <font>
      <sz val="16"/>
      <color rgb="FF000000"/>
      <name val="Angsana New"/>
      <family val="1"/>
      <charset val="222"/>
    </font>
  </fonts>
  <fills count="14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07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43" fontId="2" fillId="0" borderId="9" xfId="1" applyFont="1" applyBorder="1"/>
    <xf numFmtId="0" fontId="2" fillId="0" borderId="0" xfId="0" applyFont="1" applyAlignment="1">
      <alignment horizontal="center" vertical="center" wrapText="1"/>
    </xf>
    <xf numFmtId="43" fontId="2" fillId="0" borderId="9" xfId="1" applyFont="1" applyBorder="1" applyAlignment="1">
      <alignment vertical="center" wrapText="1"/>
    </xf>
    <xf numFmtId="3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/>
    </xf>
    <xf numFmtId="0" fontId="3" fillId="4" borderId="9" xfId="0" applyFont="1" applyFill="1" applyBorder="1"/>
    <xf numFmtId="0" fontId="3" fillId="7" borderId="9" xfId="0" applyFont="1" applyFill="1" applyBorder="1"/>
    <xf numFmtId="0" fontId="2" fillId="7" borderId="9" xfId="0" applyFont="1" applyFill="1" applyBorder="1"/>
    <xf numFmtId="43" fontId="2" fillId="7" borderId="9" xfId="1" applyFont="1" applyFill="1" applyBorder="1"/>
    <xf numFmtId="43" fontId="3" fillId="7" borderId="9" xfId="1" applyFont="1" applyFill="1" applyBorder="1" applyAlignment="1">
      <alignment vertical="center" wrapText="1"/>
    </xf>
    <xf numFmtId="43" fontId="3" fillId="7" borderId="9" xfId="1" applyFont="1" applyFill="1" applyBorder="1"/>
    <xf numFmtId="4" fontId="7" fillId="8" borderId="19" xfId="2" applyNumberFormat="1" applyFont="1" applyFill="1" applyBorder="1" applyAlignment="1">
      <alignment vertical="top"/>
    </xf>
    <xf numFmtId="0" fontId="2" fillId="6" borderId="16" xfId="0" applyFont="1" applyFill="1" applyBorder="1"/>
    <xf numFmtId="0" fontId="2" fillId="6" borderId="8" xfId="0" applyFont="1" applyFill="1" applyBorder="1"/>
    <xf numFmtId="0" fontId="2" fillId="6" borderId="20" xfId="0" applyFont="1" applyFill="1" applyBorder="1"/>
    <xf numFmtId="43" fontId="8" fillId="0" borderId="9" xfId="1" applyFont="1" applyBorder="1" applyAlignment="1">
      <alignment horizontal="center" vertical="center" wrapText="1"/>
    </xf>
    <xf numFmtId="43" fontId="2" fillId="5" borderId="9" xfId="1" applyFont="1" applyFill="1" applyBorder="1"/>
    <xf numFmtId="0" fontId="2" fillId="4" borderId="9" xfId="0" applyFont="1" applyFill="1" applyBorder="1"/>
    <xf numFmtId="43" fontId="2" fillId="4" borderId="9" xfId="1" applyFont="1" applyFill="1" applyBorder="1"/>
    <xf numFmtId="0" fontId="2" fillId="5" borderId="9" xfId="0" applyFont="1" applyFill="1" applyBorder="1"/>
    <xf numFmtId="0" fontId="3" fillId="9" borderId="9" xfId="0" applyFont="1" applyFill="1" applyBorder="1" applyAlignment="1">
      <alignment horizontal="left"/>
    </xf>
    <xf numFmtId="0" fontId="3" fillId="9" borderId="9" xfId="0" applyFont="1" applyFill="1" applyBorder="1"/>
    <xf numFmtId="0" fontId="2" fillId="5" borderId="1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/>
    </xf>
    <xf numFmtId="43" fontId="2" fillId="0" borderId="9" xfId="1" applyFont="1" applyFill="1" applyBorder="1"/>
    <xf numFmtId="43" fontId="2" fillId="10" borderId="9" xfId="1" applyFont="1" applyFill="1" applyBorder="1"/>
    <xf numFmtId="0" fontId="3" fillId="10" borderId="9" xfId="0" applyFont="1" applyFill="1" applyBorder="1"/>
    <xf numFmtId="43" fontId="8" fillId="7" borderId="9" xfId="1" applyFont="1" applyFill="1" applyBorder="1" applyAlignment="1">
      <alignment horizontal="center" vertical="center" wrapText="1"/>
    </xf>
    <xf numFmtId="0" fontId="10" fillId="5" borderId="17" xfId="2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/>
    </xf>
    <xf numFmtId="0" fontId="2" fillId="6" borderId="9" xfId="0" applyFont="1" applyFill="1" applyBorder="1"/>
    <xf numFmtId="43" fontId="2" fillId="6" borderId="9" xfId="1" applyFont="1" applyFill="1" applyBorder="1"/>
    <xf numFmtId="43" fontId="2" fillId="6" borderId="9" xfId="1" applyFont="1" applyFill="1" applyBorder="1" applyAlignment="1">
      <alignment vertical="center" wrapText="1"/>
    </xf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/>
    <xf numFmtId="43" fontId="2" fillId="11" borderId="9" xfId="1" applyFont="1" applyFill="1" applyBorder="1"/>
    <xf numFmtId="43" fontId="2" fillId="11" borderId="9" xfId="1" applyFont="1" applyFill="1" applyBorder="1" applyAlignment="1">
      <alignment horizontal="center"/>
    </xf>
    <xf numFmtId="0" fontId="3" fillId="4" borderId="8" xfId="0" applyFont="1" applyFill="1" applyBorder="1"/>
    <xf numFmtId="0" fontId="3" fillId="5" borderId="18" xfId="0" applyFont="1" applyFill="1" applyBorder="1" applyAlignment="1">
      <alignment horizontal="center"/>
    </xf>
    <xf numFmtId="0" fontId="3" fillId="5" borderId="16" xfId="0" applyFont="1" applyFill="1" applyBorder="1"/>
    <xf numFmtId="0" fontId="3" fillId="10" borderId="16" xfId="0" applyFont="1" applyFill="1" applyBorder="1"/>
    <xf numFmtId="0" fontId="3" fillId="11" borderId="9" xfId="0" applyFont="1" applyFill="1" applyBorder="1"/>
    <xf numFmtId="0" fontId="11" fillId="12" borderId="0" xfId="0" applyFont="1" applyFill="1" applyAlignment="1">
      <alignment vertical="center"/>
    </xf>
    <xf numFmtId="43" fontId="2" fillId="0" borderId="9" xfId="1" applyFont="1" applyBorder="1" applyAlignment="1">
      <alignment horizontal="center" vertical="center" wrapText="1"/>
    </xf>
    <xf numFmtId="43" fontId="3" fillId="7" borderId="9" xfId="1" applyFont="1" applyFill="1" applyBorder="1" applyAlignment="1">
      <alignment horizontal="center" vertical="center" wrapText="1"/>
    </xf>
    <xf numFmtId="43" fontId="8" fillId="6" borderId="9" xfId="1" applyFont="1" applyFill="1" applyBorder="1" applyAlignment="1">
      <alignment horizontal="center" vertical="center" wrapText="1"/>
    </xf>
    <xf numFmtId="43" fontId="12" fillId="7" borderId="9" xfId="1" applyFont="1" applyFill="1" applyBorder="1" applyAlignment="1">
      <alignment horizontal="center" vertical="center" wrapText="1"/>
    </xf>
    <xf numFmtId="0" fontId="3" fillId="6" borderId="9" xfId="0" applyFont="1" applyFill="1" applyBorder="1"/>
    <xf numFmtId="43" fontId="2" fillId="6" borderId="9" xfId="1" applyFont="1" applyFill="1" applyBorder="1" applyAlignment="1">
      <alignment horizontal="center" vertical="center" wrapText="1"/>
    </xf>
    <xf numFmtId="43" fontId="2" fillId="5" borderId="9" xfId="1" applyFont="1" applyFill="1" applyBorder="1" applyAlignment="1">
      <alignment horizontal="center" vertical="center" wrapText="1"/>
    </xf>
    <xf numFmtId="43" fontId="8" fillId="5" borderId="9" xfId="1" applyFont="1" applyFill="1" applyBorder="1" applyAlignment="1">
      <alignment horizontal="center" vertical="center" wrapText="1"/>
    </xf>
    <xf numFmtId="43" fontId="2" fillId="5" borderId="9" xfId="1" applyFont="1" applyFill="1" applyBorder="1" applyAlignment="1">
      <alignment vertical="center" wrapText="1"/>
    </xf>
    <xf numFmtId="43" fontId="2" fillId="11" borderId="9" xfId="1" applyFont="1" applyFill="1" applyBorder="1" applyAlignment="1">
      <alignment horizontal="center" vertical="center" wrapText="1"/>
    </xf>
    <xf numFmtId="43" fontId="8" fillId="11" borderId="9" xfId="1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wrapText="1"/>
    </xf>
    <xf numFmtId="0" fontId="2" fillId="13" borderId="9" xfId="0" applyFont="1" applyFill="1" applyBorder="1" applyAlignment="1">
      <alignment vertical="top"/>
    </xf>
    <xf numFmtId="3" fontId="13" fillId="13" borderId="9" xfId="0" applyNumberFormat="1" applyFont="1" applyFill="1" applyBorder="1" applyAlignment="1">
      <alignment horizontal="center" vertical="top" wrapText="1"/>
    </xf>
    <xf numFmtId="43" fontId="8" fillId="13" borderId="9" xfId="1" applyFont="1" applyFill="1" applyBorder="1" applyAlignment="1">
      <alignment horizontal="center" vertical="center" wrapText="1"/>
    </xf>
    <xf numFmtId="43" fontId="3" fillId="13" borderId="9" xfId="1" applyFont="1" applyFill="1" applyBorder="1"/>
    <xf numFmtId="43" fontId="2" fillId="13" borderId="9" xfId="1" applyFont="1" applyFill="1" applyBorder="1"/>
    <xf numFmtId="0" fontId="14" fillId="12" borderId="9" xfId="0" applyFont="1" applyFill="1" applyBorder="1" applyAlignment="1">
      <alignment horizontal="left" vertical="center"/>
    </xf>
    <xf numFmtId="0" fontId="11" fillId="12" borderId="9" xfId="0" applyFont="1" applyFill="1" applyBorder="1" applyAlignment="1">
      <alignment horizontal="left" vertical="center"/>
    </xf>
    <xf numFmtId="0" fontId="14" fillId="12" borderId="24" xfId="0" applyFont="1" applyFill="1" applyBorder="1" applyAlignment="1">
      <alignment horizontal="left" vertical="center" wrapText="1"/>
    </xf>
    <xf numFmtId="0" fontId="14" fillId="12" borderId="25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15" fillId="0" borderId="0" xfId="0" applyFont="1"/>
    <xf numFmtId="0" fontId="15" fillId="0" borderId="0" xfId="0" applyFont="1" applyAlignment="1">
      <alignment horizontal="left"/>
    </xf>
    <xf numFmtId="0" fontId="16" fillId="12" borderId="9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0" xfId="0" applyFont="1"/>
    <xf numFmtId="0" fontId="2" fillId="0" borderId="14" xfId="0" applyFont="1" applyBorder="1"/>
    <xf numFmtId="0" fontId="2" fillId="0" borderId="15" xfId="0" applyFont="1" applyBorder="1"/>
    <xf numFmtId="0" fontId="2" fillId="0" borderId="1" xfId="0" applyFont="1" applyBorder="1"/>
    <xf numFmtId="0" fontId="2" fillId="0" borderId="16" xfId="0" applyFont="1" applyBorder="1"/>
    <xf numFmtId="0" fontId="2" fillId="0" borderId="13" xfId="0" applyFont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0" fontId="2" fillId="2" borderId="13" xfId="0" applyFont="1" applyFill="1" applyBorder="1" applyAlignment="1">
      <alignment horizontal="center" vertical="center"/>
    </xf>
    <xf numFmtId="0" fontId="2" fillId="3" borderId="13" xfId="0" applyFont="1" applyFill="1" applyBorder="1"/>
    <xf numFmtId="0" fontId="2" fillId="2" borderId="21" xfId="0" applyFont="1" applyFill="1" applyBorder="1" applyAlignment="1">
      <alignment horizontal="center" vertical="center" wrapText="1"/>
    </xf>
    <xf numFmtId="0" fontId="2" fillId="3" borderId="22" xfId="0" applyFont="1" applyFill="1" applyBorder="1"/>
    <xf numFmtId="0" fontId="2" fillId="3" borderId="23" xfId="0" applyFont="1" applyFill="1" applyBorder="1"/>
    <xf numFmtId="0" fontId="2" fillId="2" borderId="14" xfId="0" applyFont="1" applyFill="1" applyBorder="1" applyAlignment="1">
      <alignment horizontal="center" vertical="center" wrapText="1"/>
    </xf>
    <xf numFmtId="0" fontId="2" fillId="3" borderId="1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8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291353</xdr:colOff>
      <xdr:row>59</xdr:row>
      <xdr:rowOff>257737</xdr:rowOff>
    </xdr:from>
    <xdr:to>
      <xdr:col>8</xdr:col>
      <xdr:colOff>1189290</xdr:colOff>
      <xdr:row>63</xdr:row>
      <xdr:rowOff>24747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2504C85-F524-C545-DC2D-3F5ADB3A8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03088" y="19980090"/>
          <a:ext cx="1402202" cy="1066892"/>
        </a:xfrm>
        <a:prstGeom prst="rect">
          <a:avLst/>
        </a:prstGeom>
      </xdr:spPr>
    </xdr:pic>
    <xdr:clientData/>
  </xdr:twoCellAnchor>
  <xdr:twoCellAnchor editAs="oneCell">
    <xdr:from>
      <xdr:col>1</xdr:col>
      <xdr:colOff>2564279</xdr:colOff>
      <xdr:row>61</xdr:row>
      <xdr:rowOff>71483</xdr:rowOff>
    </xdr:from>
    <xdr:to>
      <xdr:col>1</xdr:col>
      <xdr:colOff>3697942</xdr:colOff>
      <xdr:row>62</xdr:row>
      <xdr:rowOff>308720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8E42E71-89FE-14A9-531D-2419DD0AF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2161" y="20443777"/>
          <a:ext cx="1133663" cy="562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31"/>
  <sheetViews>
    <sheetView tabSelected="1" view="pageBreakPreview" topLeftCell="A46" zoomScale="85" zoomScaleNormal="85" zoomScaleSheetLayoutView="85" workbookViewId="0">
      <selection activeCell="E69" sqref="E69"/>
    </sheetView>
  </sheetViews>
  <sheetFormatPr defaultColWidth="12.625" defaultRowHeight="15" customHeight="1" x14ac:dyDescent="0.5"/>
  <cols>
    <col min="1" max="1" width="7.125" style="5" customWidth="1"/>
    <col min="2" max="2" width="69.5" style="5" customWidth="1"/>
    <col min="3" max="3" width="54.125" style="5" customWidth="1"/>
    <col min="4" max="4" width="14.625" style="5" customWidth="1"/>
    <col min="5" max="5" width="11.875" style="5" customWidth="1"/>
    <col min="6" max="7" width="8.125" style="5" customWidth="1"/>
    <col min="8" max="8" width="6.625" style="5" customWidth="1"/>
    <col min="9" max="9" width="17.875" style="5" customWidth="1"/>
    <col min="10" max="10" width="62.375" style="5" customWidth="1"/>
    <col min="11" max="26" width="11.875" style="5" customWidth="1"/>
    <col min="27" max="16384" width="12.625" style="5"/>
  </cols>
  <sheetData>
    <row r="1" spans="1:18" ht="25.5" customHeight="1" x14ac:dyDescent="0.5">
      <c r="A1" s="89" t="s">
        <v>45</v>
      </c>
      <c r="B1" s="90"/>
      <c r="C1" s="90"/>
      <c r="D1" s="90"/>
      <c r="E1" s="90"/>
      <c r="F1" s="90"/>
      <c r="G1" s="90"/>
      <c r="H1" s="90"/>
      <c r="I1" s="90"/>
      <c r="J1" s="90"/>
    </row>
    <row r="2" spans="1:18" ht="25.5" customHeight="1" x14ac:dyDescent="0.5">
      <c r="A2" s="90"/>
      <c r="B2" s="90"/>
      <c r="C2" s="90"/>
      <c r="D2" s="90"/>
      <c r="E2" s="90"/>
      <c r="F2" s="90"/>
      <c r="G2" s="90"/>
      <c r="H2" s="90"/>
      <c r="I2" s="90"/>
      <c r="J2" s="90"/>
    </row>
    <row r="3" spans="1:18" ht="65.45" customHeight="1" x14ac:dyDescent="0.5">
      <c r="A3" s="91"/>
      <c r="B3" s="90"/>
      <c r="C3" s="91"/>
      <c r="D3" s="91"/>
      <c r="E3" s="91"/>
      <c r="F3" s="91"/>
      <c r="G3" s="91"/>
      <c r="H3" s="91"/>
      <c r="I3" s="91"/>
      <c r="J3" s="91"/>
    </row>
    <row r="4" spans="1:18" ht="25.5" customHeight="1" x14ac:dyDescent="0.5">
      <c r="A4" s="92" t="s">
        <v>32</v>
      </c>
      <c r="B4" s="94" t="s">
        <v>44</v>
      </c>
      <c r="C4" s="97" t="s">
        <v>0</v>
      </c>
      <c r="D4" s="99" t="s">
        <v>1</v>
      </c>
      <c r="E4" s="100"/>
      <c r="F4" s="100"/>
      <c r="G4" s="100"/>
      <c r="H4" s="101"/>
      <c r="I4" s="102" t="s">
        <v>2</v>
      </c>
      <c r="J4" s="102" t="s">
        <v>3</v>
      </c>
    </row>
    <row r="5" spans="1:18" ht="25.5" customHeight="1" x14ac:dyDescent="0.5">
      <c r="A5" s="93"/>
      <c r="B5" s="95"/>
      <c r="C5" s="98"/>
      <c r="D5" s="105" t="s">
        <v>4</v>
      </c>
      <c r="E5" s="106" t="s">
        <v>31</v>
      </c>
      <c r="F5" s="105" t="s">
        <v>5</v>
      </c>
      <c r="G5" s="105" t="s">
        <v>6</v>
      </c>
      <c r="H5" s="105" t="s">
        <v>7</v>
      </c>
      <c r="I5" s="103"/>
      <c r="J5" s="103"/>
    </row>
    <row r="6" spans="1:18" ht="25.5" customHeight="1" x14ac:dyDescent="0.5">
      <c r="A6" s="93"/>
      <c r="B6" s="96"/>
      <c r="C6" s="98"/>
      <c r="D6" s="104"/>
      <c r="E6" s="104"/>
      <c r="F6" s="104"/>
      <c r="G6" s="104"/>
      <c r="H6" s="104"/>
      <c r="I6" s="104"/>
      <c r="J6" s="104"/>
    </row>
    <row r="7" spans="1:18" ht="25.5" customHeight="1" thickBot="1" x14ac:dyDescent="0.55000000000000004">
      <c r="A7" s="21"/>
      <c r="B7" s="18" t="s">
        <v>39</v>
      </c>
      <c r="C7" s="21"/>
      <c r="D7" s="19"/>
      <c r="E7" s="20"/>
      <c r="F7" s="20"/>
      <c r="G7" s="20"/>
      <c r="H7" s="20"/>
      <c r="I7" s="20"/>
      <c r="J7" s="20"/>
    </row>
    <row r="8" spans="1:18" ht="28.35" customHeight="1" thickBot="1" x14ac:dyDescent="0.55000000000000004">
      <c r="A8" s="29"/>
      <c r="B8" s="47" t="s">
        <v>36</v>
      </c>
      <c r="C8" s="48" t="s">
        <v>8</v>
      </c>
      <c r="D8" s="23"/>
      <c r="E8" s="23"/>
      <c r="F8" s="23"/>
      <c r="G8" s="23"/>
      <c r="H8" s="23"/>
      <c r="I8" s="23"/>
      <c r="J8" s="23"/>
    </row>
    <row r="9" spans="1:18" ht="25.5" customHeight="1" x14ac:dyDescent="0.5">
      <c r="A9" s="30"/>
      <c r="B9" s="46" t="s">
        <v>26</v>
      </c>
      <c r="C9" s="24"/>
      <c r="D9" s="25"/>
      <c r="E9" s="25"/>
      <c r="F9" s="25"/>
      <c r="G9" s="25"/>
      <c r="H9" s="25"/>
      <c r="I9" s="25"/>
      <c r="J9" s="25"/>
    </row>
    <row r="10" spans="1:18" ht="25.5" customHeight="1" x14ac:dyDescent="0.5">
      <c r="A10" s="1">
        <v>1</v>
      </c>
      <c r="B10" s="2" t="s">
        <v>9</v>
      </c>
      <c r="C10" s="2" t="s">
        <v>33</v>
      </c>
      <c r="D10" s="9">
        <f>540000+270000+270000</f>
        <v>1080000</v>
      </c>
      <c r="E10" s="22" t="s">
        <v>43</v>
      </c>
      <c r="F10" s="22" t="s">
        <v>43</v>
      </c>
      <c r="G10" s="22" t="s">
        <v>43</v>
      </c>
      <c r="H10" s="22" t="s">
        <v>43</v>
      </c>
      <c r="I10" s="7" t="s">
        <v>34</v>
      </c>
      <c r="J10" s="71" t="s">
        <v>74</v>
      </c>
      <c r="N10" s="79" t="s">
        <v>29</v>
      </c>
      <c r="O10" s="80"/>
      <c r="P10" s="80"/>
      <c r="Q10" s="80"/>
      <c r="R10" s="81"/>
    </row>
    <row r="11" spans="1:18" ht="25.5" customHeight="1" x14ac:dyDescent="0.5">
      <c r="A11" s="1">
        <v>2</v>
      </c>
      <c r="B11" s="2" t="s">
        <v>10</v>
      </c>
      <c r="C11" s="2" t="s">
        <v>11</v>
      </c>
      <c r="D11" s="9">
        <f>51600+25800+25800</f>
        <v>103200</v>
      </c>
      <c r="E11" s="22" t="s">
        <v>43</v>
      </c>
      <c r="F11" s="22" t="s">
        <v>43</v>
      </c>
      <c r="G11" s="22" t="s">
        <v>43</v>
      </c>
      <c r="H11" s="22" t="s">
        <v>43</v>
      </c>
      <c r="I11" s="7" t="s">
        <v>34</v>
      </c>
      <c r="J11" s="72" t="s">
        <v>74</v>
      </c>
      <c r="N11" s="88"/>
      <c r="O11" s="83"/>
      <c r="P11" s="83"/>
      <c r="Q11" s="83"/>
      <c r="R11" s="84"/>
    </row>
    <row r="12" spans="1:18" ht="25.5" customHeight="1" x14ac:dyDescent="0.5">
      <c r="A12" s="1">
        <v>3</v>
      </c>
      <c r="B12" s="2" t="s">
        <v>12</v>
      </c>
      <c r="C12" s="2" t="s">
        <v>13</v>
      </c>
      <c r="D12" s="9">
        <f>10600+5300+5300</f>
        <v>21200</v>
      </c>
      <c r="E12" s="22" t="s">
        <v>43</v>
      </c>
      <c r="F12" s="22" t="s">
        <v>43</v>
      </c>
      <c r="G12" s="22" t="s">
        <v>43</v>
      </c>
      <c r="H12" s="22" t="s">
        <v>43</v>
      </c>
      <c r="I12" s="7" t="s">
        <v>34</v>
      </c>
      <c r="J12" s="72" t="s">
        <v>72</v>
      </c>
      <c r="N12" s="85"/>
      <c r="O12" s="86"/>
      <c r="P12" s="86"/>
      <c r="Q12" s="86"/>
      <c r="R12" s="87"/>
    </row>
    <row r="13" spans="1:18" ht="25.5" customHeight="1" x14ac:dyDescent="0.5">
      <c r="A13" s="1">
        <v>4</v>
      </c>
      <c r="B13" s="2" t="s">
        <v>14</v>
      </c>
      <c r="C13" s="2" t="s">
        <v>15</v>
      </c>
      <c r="D13" s="7">
        <f>23500+11800+11700</f>
        <v>47000</v>
      </c>
      <c r="E13" s="22" t="s">
        <v>43</v>
      </c>
      <c r="F13" s="22" t="s">
        <v>43</v>
      </c>
      <c r="G13" s="22" t="s">
        <v>43</v>
      </c>
      <c r="H13" s="22" t="s">
        <v>43</v>
      </c>
      <c r="I13" s="7" t="s">
        <v>34</v>
      </c>
      <c r="J13" s="72" t="s">
        <v>75</v>
      </c>
      <c r="L13" s="79" t="s">
        <v>29</v>
      </c>
      <c r="M13" s="80"/>
      <c r="N13" s="80"/>
      <c r="O13" s="80"/>
      <c r="P13" s="81"/>
    </row>
    <row r="14" spans="1:18" ht="25.5" customHeight="1" x14ac:dyDescent="0.5">
      <c r="A14" s="1">
        <v>5</v>
      </c>
      <c r="B14" s="2" t="s">
        <v>83</v>
      </c>
      <c r="C14" s="2" t="s">
        <v>11</v>
      </c>
      <c r="D14" s="7">
        <f>4000+2000</f>
        <v>6000</v>
      </c>
      <c r="E14" s="22" t="s">
        <v>43</v>
      </c>
      <c r="F14" s="22" t="s">
        <v>43</v>
      </c>
      <c r="G14" s="22" t="s">
        <v>43</v>
      </c>
      <c r="H14" s="22" t="s">
        <v>43</v>
      </c>
      <c r="I14" s="7" t="s">
        <v>34</v>
      </c>
      <c r="J14" s="40" t="s">
        <v>84</v>
      </c>
      <c r="L14" s="82"/>
      <c r="M14" s="83"/>
      <c r="N14" s="83"/>
      <c r="O14" s="83"/>
      <c r="P14" s="84"/>
    </row>
    <row r="15" spans="1:18" ht="25.5" customHeight="1" x14ac:dyDescent="0.5">
      <c r="A15" s="1">
        <v>6</v>
      </c>
      <c r="B15" s="2" t="s">
        <v>16</v>
      </c>
      <c r="C15" s="2" t="s">
        <v>17</v>
      </c>
      <c r="D15" s="7">
        <f>4100+2100+2000</f>
        <v>8200</v>
      </c>
      <c r="E15" s="22" t="s">
        <v>43</v>
      </c>
      <c r="F15" s="22" t="s">
        <v>43</v>
      </c>
      <c r="G15" s="22" t="s">
        <v>43</v>
      </c>
      <c r="H15" s="22" t="s">
        <v>43</v>
      </c>
      <c r="I15" s="7" t="s">
        <v>34</v>
      </c>
      <c r="J15" s="69" t="s">
        <v>72</v>
      </c>
      <c r="L15" s="88"/>
      <c r="M15" s="83"/>
      <c r="N15" s="83"/>
      <c r="O15" s="83"/>
      <c r="P15" s="84"/>
    </row>
    <row r="16" spans="1:18" ht="25.5" customHeight="1" x14ac:dyDescent="0.5">
      <c r="A16" s="1">
        <v>7</v>
      </c>
      <c r="B16" s="4" t="s">
        <v>18</v>
      </c>
      <c r="C16" s="10" t="s">
        <v>28</v>
      </c>
      <c r="D16" s="7">
        <f>245000+122500+122500</f>
        <v>490000</v>
      </c>
      <c r="E16" s="22" t="s">
        <v>43</v>
      </c>
      <c r="F16" s="22" t="s">
        <v>43</v>
      </c>
      <c r="G16" s="22" t="s">
        <v>43</v>
      </c>
      <c r="H16" s="22" t="s">
        <v>43</v>
      </c>
      <c r="I16" s="7" t="s">
        <v>34</v>
      </c>
      <c r="J16" s="69" t="s">
        <v>72</v>
      </c>
      <c r="L16" s="85"/>
      <c r="M16" s="86"/>
      <c r="N16" s="86"/>
      <c r="O16" s="86"/>
      <c r="P16" s="87"/>
    </row>
    <row r="17" spans="1:10" ht="25.5" customHeight="1" x14ac:dyDescent="0.5">
      <c r="A17" s="1">
        <v>8</v>
      </c>
      <c r="B17" s="2" t="s">
        <v>19</v>
      </c>
      <c r="C17" s="10" t="s">
        <v>28</v>
      </c>
      <c r="D17" s="7">
        <f>424667+212333+212333</f>
        <v>849333</v>
      </c>
      <c r="E17" s="22" t="s">
        <v>43</v>
      </c>
      <c r="F17" s="22" t="s">
        <v>43</v>
      </c>
      <c r="G17" s="22" t="s">
        <v>43</v>
      </c>
      <c r="H17" s="22" t="s">
        <v>43</v>
      </c>
      <c r="I17" s="7" t="s">
        <v>34</v>
      </c>
      <c r="J17" s="69" t="s">
        <v>72</v>
      </c>
    </row>
    <row r="18" spans="1:10" ht="25.5" customHeight="1" x14ac:dyDescent="0.5">
      <c r="A18" s="1">
        <v>9</v>
      </c>
      <c r="B18" s="2" t="s">
        <v>20</v>
      </c>
      <c r="C18" s="2" t="s">
        <v>21</v>
      </c>
      <c r="D18" s="7">
        <f>2900+1500+1500</f>
        <v>5900</v>
      </c>
      <c r="E18" s="22" t="s">
        <v>43</v>
      </c>
      <c r="F18" s="22" t="s">
        <v>43</v>
      </c>
      <c r="G18" s="22" t="s">
        <v>43</v>
      </c>
      <c r="H18" s="22" t="s">
        <v>43</v>
      </c>
      <c r="I18" s="7" t="s">
        <v>34</v>
      </c>
      <c r="J18" s="69" t="s">
        <v>72</v>
      </c>
    </row>
    <row r="19" spans="1:10" ht="25.5" customHeight="1" x14ac:dyDescent="0.5">
      <c r="A19" s="1">
        <v>10</v>
      </c>
      <c r="B19" s="2" t="s">
        <v>22</v>
      </c>
      <c r="C19" s="2" t="s">
        <v>23</v>
      </c>
      <c r="D19" s="7">
        <f>6800+3400+3400</f>
        <v>13600</v>
      </c>
      <c r="E19" s="22" t="s">
        <v>43</v>
      </c>
      <c r="F19" s="22" t="s">
        <v>43</v>
      </c>
      <c r="G19" s="22" t="s">
        <v>43</v>
      </c>
      <c r="H19" s="22" t="s">
        <v>43</v>
      </c>
      <c r="I19" s="7" t="s">
        <v>34</v>
      </c>
      <c r="J19" s="70" t="s">
        <v>73</v>
      </c>
    </row>
    <row r="20" spans="1:10" ht="25.5" customHeight="1" x14ac:dyDescent="0.5">
      <c r="A20" s="1"/>
      <c r="B20" s="13" t="s">
        <v>24</v>
      </c>
      <c r="C20" s="14"/>
      <c r="D20" s="15">
        <f>SUM(D10:D19)</f>
        <v>2624433</v>
      </c>
      <c r="E20" s="36"/>
      <c r="F20" s="36"/>
      <c r="G20" s="36"/>
      <c r="H20" s="36"/>
      <c r="I20" s="15"/>
      <c r="J20" s="15"/>
    </row>
    <row r="21" spans="1:10" ht="25.5" customHeight="1" x14ac:dyDescent="0.5">
      <c r="A21" s="1">
        <v>11</v>
      </c>
      <c r="B21" s="2" t="s">
        <v>25</v>
      </c>
      <c r="C21" s="2" t="s">
        <v>67</v>
      </c>
      <c r="D21" s="7">
        <f>30600+15300+15300</f>
        <v>61200</v>
      </c>
      <c r="E21" s="22" t="s">
        <v>43</v>
      </c>
      <c r="F21" s="22" t="s">
        <v>43</v>
      </c>
      <c r="G21" s="22" t="s">
        <v>43</v>
      </c>
      <c r="H21" s="22" t="s">
        <v>43</v>
      </c>
      <c r="I21" s="7" t="s">
        <v>34</v>
      </c>
      <c r="J21" s="69" t="s">
        <v>72</v>
      </c>
    </row>
    <row r="22" spans="1:10" ht="25.5" customHeight="1" thickBot="1" x14ac:dyDescent="0.55000000000000004">
      <c r="A22" s="6"/>
      <c r="B22" s="13" t="s">
        <v>27</v>
      </c>
      <c r="C22" s="14"/>
      <c r="D22" s="17">
        <f>SUM(D20:D21)</f>
        <v>2685633</v>
      </c>
      <c r="E22" s="36"/>
      <c r="F22" s="36"/>
      <c r="G22" s="36"/>
      <c r="H22" s="36"/>
      <c r="I22" s="15"/>
      <c r="J22" s="15"/>
    </row>
    <row r="23" spans="1:10" ht="25.5" customHeight="1" x14ac:dyDescent="0.5">
      <c r="A23" s="31"/>
      <c r="B23" s="37" t="s">
        <v>35</v>
      </c>
      <c r="C23" s="26"/>
      <c r="D23" s="23"/>
      <c r="E23" s="23"/>
      <c r="F23" s="23"/>
      <c r="G23" s="23"/>
      <c r="H23" s="23"/>
      <c r="I23" s="23"/>
      <c r="J23" s="23"/>
    </row>
    <row r="24" spans="1:10" ht="25.5" customHeight="1" x14ac:dyDescent="0.5">
      <c r="A24" s="30"/>
      <c r="B24" s="12" t="s">
        <v>30</v>
      </c>
      <c r="C24" s="24"/>
      <c r="D24" s="25"/>
      <c r="E24" s="25"/>
      <c r="F24" s="25"/>
      <c r="G24" s="25"/>
      <c r="H24" s="25"/>
      <c r="I24" s="25"/>
      <c r="J24" s="25"/>
    </row>
    <row r="25" spans="1:10" ht="25.5" customHeight="1" x14ac:dyDescent="0.5">
      <c r="A25" s="1"/>
      <c r="B25" s="35" t="s">
        <v>40</v>
      </c>
      <c r="C25" s="49" t="s">
        <v>8</v>
      </c>
      <c r="D25" s="34"/>
      <c r="E25" s="34"/>
      <c r="F25" s="34"/>
      <c r="G25" s="34"/>
      <c r="H25" s="34"/>
      <c r="I25" s="34"/>
      <c r="J25" s="34"/>
    </row>
    <row r="26" spans="1:10" ht="25.5" customHeight="1" x14ac:dyDescent="0.5">
      <c r="A26" s="1"/>
      <c r="B26" s="27" t="s">
        <v>37</v>
      </c>
      <c r="C26" s="2"/>
      <c r="D26" s="9"/>
      <c r="E26" s="7"/>
      <c r="F26" s="7"/>
      <c r="G26" s="7"/>
      <c r="H26" s="7"/>
      <c r="I26" s="7"/>
      <c r="J26" s="7"/>
    </row>
    <row r="27" spans="1:10" ht="25.5" customHeight="1" x14ac:dyDescent="0.5">
      <c r="A27" s="1">
        <v>12</v>
      </c>
      <c r="B27" s="2" t="s">
        <v>41</v>
      </c>
      <c r="C27" s="77" t="s">
        <v>65</v>
      </c>
      <c r="D27" s="9">
        <f>9900+5000+4800</f>
        <v>19700</v>
      </c>
      <c r="E27" s="22" t="s">
        <v>43</v>
      </c>
      <c r="F27" s="22" t="s">
        <v>43</v>
      </c>
      <c r="G27" s="22" t="s">
        <v>43</v>
      </c>
      <c r="H27" s="22" t="s">
        <v>43</v>
      </c>
      <c r="I27" s="7" t="s">
        <v>34</v>
      </c>
      <c r="J27" s="69" t="s">
        <v>72</v>
      </c>
    </row>
    <row r="28" spans="1:10" ht="25.5" customHeight="1" x14ac:dyDescent="0.5">
      <c r="A28" s="1"/>
      <c r="B28" s="28" t="s">
        <v>38</v>
      </c>
      <c r="C28" s="2"/>
      <c r="D28" s="9"/>
      <c r="E28" s="7"/>
      <c r="F28" s="7"/>
      <c r="G28" s="7"/>
      <c r="H28" s="7"/>
      <c r="I28" s="7"/>
      <c r="J28" s="7"/>
    </row>
    <row r="29" spans="1:10" ht="25.5" customHeight="1" x14ac:dyDescent="0.5">
      <c r="A29" s="1">
        <v>13</v>
      </c>
      <c r="B29" s="11" t="s">
        <v>41</v>
      </c>
      <c r="C29" s="77" t="s">
        <v>66</v>
      </c>
      <c r="D29" s="9">
        <f>25300+12700+12600</f>
        <v>50600</v>
      </c>
      <c r="E29" s="22" t="s">
        <v>43</v>
      </c>
      <c r="F29" s="22" t="s">
        <v>43</v>
      </c>
      <c r="G29" s="22" t="s">
        <v>43</v>
      </c>
      <c r="H29" s="22" t="s">
        <v>43</v>
      </c>
      <c r="I29" s="7" t="s">
        <v>34</v>
      </c>
      <c r="J29" s="69" t="s">
        <v>72</v>
      </c>
    </row>
    <row r="30" spans="1:10" ht="25.5" customHeight="1" x14ac:dyDescent="0.5">
      <c r="A30" s="1"/>
      <c r="B30" s="13" t="s">
        <v>27</v>
      </c>
      <c r="C30" s="14"/>
      <c r="D30" s="16">
        <f>SUM(D27:D29)</f>
        <v>70300</v>
      </c>
      <c r="E30" s="36" t="s">
        <v>43</v>
      </c>
      <c r="F30" s="36" t="s">
        <v>43</v>
      </c>
      <c r="G30" s="36" t="s">
        <v>43</v>
      </c>
      <c r="H30" s="36" t="s">
        <v>43</v>
      </c>
      <c r="I30" s="15"/>
      <c r="J30" s="15"/>
    </row>
    <row r="31" spans="1:10" ht="28.35" customHeight="1" x14ac:dyDescent="0.5">
      <c r="A31" s="32"/>
      <c r="B31" s="38" t="s">
        <v>46</v>
      </c>
      <c r="C31" s="48" t="s">
        <v>8</v>
      </c>
      <c r="D31" s="23"/>
      <c r="E31" s="23"/>
      <c r="F31" s="23"/>
      <c r="G31" s="23"/>
      <c r="H31" s="23"/>
      <c r="I31" s="23"/>
      <c r="J31" s="23"/>
    </row>
    <row r="32" spans="1:10" ht="25.5" customHeight="1" x14ac:dyDescent="0.5">
      <c r="A32" s="42"/>
      <c r="B32" s="50" t="s">
        <v>82</v>
      </c>
      <c r="C32" s="43"/>
      <c r="D32" s="44"/>
      <c r="E32" s="44"/>
      <c r="F32" s="44"/>
      <c r="G32" s="44"/>
      <c r="H32" s="44"/>
      <c r="I32" s="45"/>
      <c r="J32" s="44"/>
    </row>
    <row r="33" spans="1:18" ht="25.5" customHeight="1" x14ac:dyDescent="0.5">
      <c r="A33" s="1"/>
      <c r="B33" s="28" t="s">
        <v>48</v>
      </c>
      <c r="C33" s="2" t="s">
        <v>51</v>
      </c>
      <c r="D33" s="41"/>
      <c r="E33" s="41"/>
      <c r="F33" s="41"/>
      <c r="G33" s="41"/>
      <c r="H33" s="41"/>
      <c r="I33" s="40"/>
      <c r="J33" s="40"/>
      <c r="N33" s="79"/>
      <c r="O33" s="80"/>
      <c r="P33" s="80"/>
      <c r="Q33" s="80"/>
      <c r="R33" s="81"/>
    </row>
    <row r="34" spans="1:18" ht="25.5" customHeight="1" x14ac:dyDescent="0.5">
      <c r="A34" s="1">
        <v>14</v>
      </c>
      <c r="B34" s="2" t="s">
        <v>41</v>
      </c>
      <c r="C34" s="2" t="s">
        <v>52</v>
      </c>
      <c r="D34" s="52">
        <f>6230+3100</f>
        <v>9330</v>
      </c>
      <c r="E34" s="22" t="s">
        <v>43</v>
      </c>
      <c r="F34" s="22" t="s">
        <v>43</v>
      </c>
      <c r="G34" s="22" t="s">
        <v>43</v>
      </c>
      <c r="H34" s="22" t="s">
        <v>43</v>
      </c>
      <c r="I34" s="7" t="s">
        <v>34</v>
      </c>
      <c r="J34" s="7" t="s">
        <v>71</v>
      </c>
      <c r="N34" s="82"/>
      <c r="O34" s="83"/>
      <c r="P34" s="83"/>
      <c r="Q34" s="83"/>
      <c r="R34" s="84"/>
    </row>
    <row r="35" spans="1:18" ht="25.5" customHeight="1" x14ac:dyDescent="0.5">
      <c r="A35" s="1"/>
      <c r="B35" s="28" t="s">
        <v>49</v>
      </c>
      <c r="C35" s="2" t="s">
        <v>51</v>
      </c>
      <c r="D35" s="22"/>
      <c r="E35" s="9"/>
      <c r="F35" s="22"/>
      <c r="G35" s="22"/>
      <c r="H35" s="22"/>
      <c r="I35" s="33"/>
      <c r="J35" s="7"/>
      <c r="N35" s="82"/>
      <c r="O35" s="83"/>
      <c r="P35" s="83"/>
      <c r="Q35" s="83"/>
      <c r="R35" s="84"/>
    </row>
    <row r="36" spans="1:18" ht="25.5" customHeight="1" x14ac:dyDescent="0.5">
      <c r="A36" s="1">
        <v>15</v>
      </c>
      <c r="B36" s="2" t="s">
        <v>41</v>
      </c>
      <c r="C36" s="2" t="s">
        <v>52</v>
      </c>
      <c r="D36" s="52">
        <f>9280+4640</f>
        <v>13920</v>
      </c>
      <c r="E36" s="22" t="s">
        <v>43</v>
      </c>
      <c r="F36" s="22" t="s">
        <v>43</v>
      </c>
      <c r="G36" s="22" t="s">
        <v>43</v>
      </c>
      <c r="H36" s="22" t="s">
        <v>43</v>
      </c>
      <c r="I36" s="7" t="s">
        <v>34</v>
      </c>
      <c r="J36" s="7" t="s">
        <v>71</v>
      </c>
      <c r="N36" s="82"/>
      <c r="O36" s="83"/>
      <c r="P36" s="83"/>
      <c r="Q36" s="83"/>
      <c r="R36" s="84"/>
    </row>
    <row r="37" spans="1:18" ht="25.5" customHeight="1" x14ac:dyDescent="0.5">
      <c r="A37" s="1"/>
      <c r="B37" s="13" t="s">
        <v>27</v>
      </c>
      <c r="C37" s="14"/>
      <c r="D37" s="53">
        <f>SUM(D34:D36)</f>
        <v>23250</v>
      </c>
      <c r="E37" s="36" t="s">
        <v>43</v>
      </c>
      <c r="F37" s="36" t="s">
        <v>43</v>
      </c>
      <c r="G37" s="36" t="s">
        <v>43</v>
      </c>
      <c r="H37" s="36" t="s">
        <v>43</v>
      </c>
      <c r="I37" s="15"/>
      <c r="J37" s="15"/>
      <c r="N37" s="82"/>
      <c r="O37" s="83"/>
      <c r="P37" s="83"/>
      <c r="Q37" s="83"/>
      <c r="R37" s="84"/>
    </row>
    <row r="38" spans="1:18" ht="25.5" customHeight="1" x14ac:dyDescent="0.5">
      <c r="A38" s="32"/>
      <c r="B38" s="38" t="s">
        <v>50</v>
      </c>
      <c r="C38" s="48" t="s">
        <v>8</v>
      </c>
      <c r="D38" s="23"/>
      <c r="E38" s="23"/>
      <c r="F38" s="23"/>
      <c r="G38" s="23"/>
      <c r="H38" s="23"/>
      <c r="I38" s="23"/>
      <c r="J38" s="23"/>
      <c r="N38" s="82"/>
      <c r="O38" s="83"/>
      <c r="P38" s="83"/>
      <c r="Q38" s="83"/>
      <c r="R38" s="84"/>
    </row>
    <row r="39" spans="1:18" ht="25.5" customHeight="1" x14ac:dyDescent="0.5">
      <c r="A39" s="42"/>
      <c r="B39" s="50" t="s">
        <v>47</v>
      </c>
      <c r="C39" s="43"/>
      <c r="D39" s="44"/>
      <c r="E39" s="44"/>
      <c r="F39" s="44"/>
      <c r="G39" s="44"/>
      <c r="H39" s="44"/>
      <c r="I39" s="45"/>
      <c r="J39" s="44"/>
      <c r="N39" s="82"/>
      <c r="O39" s="83"/>
      <c r="P39" s="83"/>
      <c r="Q39" s="83"/>
      <c r="R39" s="84"/>
    </row>
    <row r="40" spans="1:18" ht="25.5" customHeight="1" x14ac:dyDescent="0.5">
      <c r="A40" s="1">
        <v>16</v>
      </c>
      <c r="B40" s="2" t="s">
        <v>41</v>
      </c>
      <c r="C40" s="2" t="s">
        <v>62</v>
      </c>
      <c r="D40" s="41">
        <f>10000+10000</f>
        <v>20000</v>
      </c>
      <c r="E40" s="22" t="s">
        <v>43</v>
      </c>
      <c r="F40" s="22" t="s">
        <v>43</v>
      </c>
      <c r="G40" s="22" t="s">
        <v>43</v>
      </c>
      <c r="H40" s="22" t="s">
        <v>43</v>
      </c>
      <c r="I40" s="7" t="s">
        <v>34</v>
      </c>
      <c r="J40" s="7" t="s">
        <v>70</v>
      </c>
      <c r="N40" s="82"/>
      <c r="O40" s="83"/>
      <c r="P40" s="83"/>
      <c r="Q40" s="83"/>
      <c r="R40" s="84"/>
    </row>
    <row r="41" spans="1:18" ht="25.5" customHeight="1" x14ac:dyDescent="0.5">
      <c r="A41" s="1"/>
      <c r="B41" s="13" t="s">
        <v>27</v>
      </c>
      <c r="C41" s="14"/>
      <c r="D41" s="55">
        <f>SUM(D40:D40)</f>
        <v>20000</v>
      </c>
      <c r="E41" s="36" t="s">
        <v>43</v>
      </c>
      <c r="F41" s="36" t="s">
        <v>43</v>
      </c>
      <c r="G41" s="36" t="s">
        <v>43</v>
      </c>
      <c r="H41" s="36" t="s">
        <v>43</v>
      </c>
      <c r="I41" s="15"/>
      <c r="J41" s="15"/>
      <c r="N41" s="8"/>
    </row>
    <row r="42" spans="1:18" ht="25.5" customHeight="1" x14ac:dyDescent="0.5">
      <c r="A42" s="1"/>
      <c r="B42" s="38" t="s">
        <v>61</v>
      </c>
      <c r="C42" s="48" t="s">
        <v>8</v>
      </c>
      <c r="D42" s="59"/>
      <c r="E42" s="60"/>
      <c r="F42" s="59"/>
      <c r="G42" s="59"/>
      <c r="H42" s="59"/>
      <c r="I42" s="23"/>
      <c r="J42" s="23"/>
      <c r="N42" s="8"/>
    </row>
    <row r="43" spans="1:18" ht="25.5" customHeight="1" x14ac:dyDescent="0.5">
      <c r="A43" s="1"/>
      <c r="B43" s="50" t="s">
        <v>53</v>
      </c>
      <c r="C43" s="50"/>
      <c r="D43" s="50"/>
      <c r="E43" s="50"/>
      <c r="F43" s="50"/>
      <c r="G43" s="50"/>
      <c r="H43" s="50"/>
      <c r="I43" s="50"/>
      <c r="J43" s="50"/>
      <c r="N43" s="8"/>
    </row>
    <row r="44" spans="1:18" ht="25.5" customHeight="1" x14ac:dyDescent="0.5">
      <c r="A44" s="1">
        <v>17</v>
      </c>
      <c r="B44" s="2" t="s">
        <v>41</v>
      </c>
      <c r="C44" s="51" t="s">
        <v>54</v>
      </c>
      <c r="D44" s="57">
        <f>2090+1190</f>
        <v>3280</v>
      </c>
      <c r="E44" s="22" t="s">
        <v>43</v>
      </c>
      <c r="F44" s="22" t="s">
        <v>43</v>
      </c>
      <c r="G44" s="22" t="s">
        <v>43</v>
      </c>
      <c r="H44" s="22" t="s">
        <v>43</v>
      </c>
      <c r="I44" s="7" t="s">
        <v>34</v>
      </c>
      <c r="J44" s="7" t="s">
        <v>69</v>
      </c>
      <c r="N44" s="8"/>
    </row>
    <row r="45" spans="1:18" ht="25.5" customHeight="1" x14ac:dyDescent="0.5">
      <c r="A45" s="1"/>
      <c r="B45" s="56"/>
      <c r="C45" s="39" t="s">
        <v>55</v>
      </c>
      <c r="D45" s="54"/>
      <c r="E45" s="41"/>
      <c r="F45" s="54"/>
      <c r="G45" s="54"/>
      <c r="H45" s="54"/>
      <c r="I45" s="40"/>
      <c r="J45" s="40"/>
      <c r="N45" s="8"/>
    </row>
    <row r="46" spans="1:18" ht="25.5" customHeight="1" x14ac:dyDescent="0.5">
      <c r="A46" s="1"/>
      <c r="B46" s="13" t="s">
        <v>27</v>
      </c>
      <c r="C46" s="14"/>
      <c r="D46" s="53">
        <f>D44</f>
        <v>3280</v>
      </c>
      <c r="E46" s="36" t="s">
        <v>43</v>
      </c>
      <c r="F46" s="36" t="s">
        <v>43</v>
      </c>
      <c r="G46" s="36" t="s">
        <v>43</v>
      </c>
      <c r="H46" s="36" t="s">
        <v>43</v>
      </c>
      <c r="I46" s="15"/>
      <c r="J46" s="15"/>
      <c r="N46" s="8"/>
    </row>
    <row r="47" spans="1:18" ht="25.5" customHeight="1" x14ac:dyDescent="0.5">
      <c r="A47" s="1"/>
      <c r="B47" s="38" t="s">
        <v>56</v>
      </c>
      <c r="C47" s="48" t="s">
        <v>8</v>
      </c>
      <c r="D47" s="58"/>
      <c r="E47" s="59"/>
      <c r="F47" s="59"/>
      <c r="G47" s="59"/>
      <c r="H47" s="59"/>
      <c r="I47" s="23"/>
      <c r="J47" s="23"/>
      <c r="N47" s="8"/>
    </row>
    <row r="48" spans="1:18" ht="25.5" customHeight="1" x14ac:dyDescent="0.5">
      <c r="A48" s="1"/>
      <c r="B48" s="50" t="s">
        <v>57</v>
      </c>
      <c r="C48" s="43"/>
      <c r="D48" s="61"/>
      <c r="E48" s="62"/>
      <c r="F48" s="62"/>
      <c r="G48" s="62"/>
      <c r="H48" s="62"/>
      <c r="I48" s="44"/>
      <c r="J48" s="44"/>
      <c r="N48" s="8"/>
    </row>
    <row r="49" spans="1:16" ht="25.5" customHeight="1" x14ac:dyDescent="0.5">
      <c r="A49" s="1">
        <v>18</v>
      </c>
      <c r="B49" s="2" t="s">
        <v>41</v>
      </c>
      <c r="C49" s="39" t="s">
        <v>59</v>
      </c>
      <c r="D49" s="57">
        <f>38450+17650</f>
        <v>56100</v>
      </c>
      <c r="E49" s="22" t="s">
        <v>43</v>
      </c>
      <c r="F49" s="22" t="s">
        <v>43</v>
      </c>
      <c r="G49" s="22" t="s">
        <v>43</v>
      </c>
      <c r="H49" s="22" t="s">
        <v>43</v>
      </c>
      <c r="I49" s="40" t="s">
        <v>34</v>
      </c>
      <c r="J49" s="40" t="s">
        <v>84</v>
      </c>
      <c r="N49" s="8"/>
    </row>
    <row r="50" spans="1:16" ht="25.5" customHeight="1" x14ac:dyDescent="0.5">
      <c r="A50" s="1"/>
      <c r="B50" s="56"/>
      <c r="C50" s="63" t="s">
        <v>58</v>
      </c>
      <c r="D50" s="54"/>
      <c r="E50" s="41"/>
      <c r="F50" s="54"/>
      <c r="G50" s="54"/>
      <c r="H50" s="54"/>
      <c r="I50" s="40"/>
      <c r="J50" s="40"/>
      <c r="N50" s="8"/>
    </row>
    <row r="51" spans="1:16" ht="25.5" customHeight="1" x14ac:dyDescent="0.5">
      <c r="A51" s="1"/>
      <c r="B51" s="39"/>
      <c r="C51" s="39" t="s">
        <v>60</v>
      </c>
      <c r="D51" s="54"/>
      <c r="E51" s="41"/>
      <c r="F51" s="54"/>
      <c r="G51" s="54"/>
      <c r="H51" s="54"/>
      <c r="I51" s="40"/>
      <c r="J51" s="40"/>
      <c r="N51" s="8"/>
    </row>
    <row r="52" spans="1:16" ht="25.5" customHeight="1" x14ac:dyDescent="0.5">
      <c r="A52" s="1"/>
      <c r="B52" s="13" t="s">
        <v>27</v>
      </c>
      <c r="C52" s="14"/>
      <c r="D52" s="53">
        <f>SUM(D49:D50)</f>
        <v>56100</v>
      </c>
      <c r="E52" s="36" t="s">
        <v>43</v>
      </c>
      <c r="F52" s="36" t="s">
        <v>43</v>
      </c>
      <c r="G52" s="36" t="s">
        <v>43</v>
      </c>
      <c r="H52" s="36" t="s">
        <v>43</v>
      </c>
      <c r="I52" s="15"/>
      <c r="J52" s="15"/>
      <c r="N52" s="8"/>
    </row>
    <row r="53" spans="1:16" ht="25.5" customHeight="1" x14ac:dyDescent="0.5">
      <c r="A53" s="1"/>
      <c r="B53" s="38" t="s">
        <v>76</v>
      </c>
      <c r="C53" s="48" t="s">
        <v>8</v>
      </c>
      <c r="D53" s="60"/>
      <c r="E53" s="59"/>
      <c r="F53" s="59"/>
      <c r="G53" s="59"/>
      <c r="H53" s="23"/>
      <c r="I53" s="23"/>
      <c r="J53" s="23"/>
      <c r="N53" s="8"/>
    </row>
    <row r="54" spans="1:16" ht="25.5" customHeight="1" x14ac:dyDescent="0.5">
      <c r="A54" s="1"/>
      <c r="B54" s="50" t="s">
        <v>57</v>
      </c>
      <c r="C54" s="43"/>
      <c r="D54" s="61"/>
      <c r="E54" s="62"/>
      <c r="F54" s="62"/>
      <c r="G54" s="62"/>
      <c r="H54" s="62"/>
      <c r="I54" s="44"/>
      <c r="J54" s="44"/>
      <c r="N54" s="8"/>
    </row>
    <row r="55" spans="1:16" ht="25.5" customHeight="1" x14ac:dyDescent="0.5">
      <c r="A55" s="1">
        <v>19</v>
      </c>
      <c r="B55" s="2" t="s">
        <v>41</v>
      </c>
      <c r="C55" s="39" t="s">
        <v>63</v>
      </c>
      <c r="D55" s="57">
        <f>39000+19000</f>
        <v>58000</v>
      </c>
      <c r="E55" s="22" t="s">
        <v>43</v>
      </c>
      <c r="F55" s="22" t="s">
        <v>43</v>
      </c>
      <c r="G55" s="22" t="s">
        <v>43</v>
      </c>
      <c r="H55" s="22" t="s">
        <v>43</v>
      </c>
      <c r="I55" s="40" t="s">
        <v>34</v>
      </c>
      <c r="J55" s="40" t="s">
        <v>68</v>
      </c>
      <c r="N55" s="8"/>
    </row>
    <row r="56" spans="1:16" ht="25.5" customHeight="1" x14ac:dyDescent="0.5">
      <c r="A56" s="1"/>
      <c r="B56" s="13" t="s">
        <v>27</v>
      </c>
      <c r="C56" s="14"/>
      <c r="D56" s="53">
        <f>D55</f>
        <v>58000</v>
      </c>
      <c r="E56" s="36" t="s">
        <v>43</v>
      </c>
      <c r="F56" s="36" t="s">
        <v>43</v>
      </c>
      <c r="G56" s="36" t="s">
        <v>43</v>
      </c>
      <c r="H56" s="36" t="s">
        <v>43</v>
      </c>
      <c r="I56" s="15"/>
      <c r="J56" s="15"/>
      <c r="N56" s="8"/>
    </row>
    <row r="57" spans="1:16" ht="25.5" customHeight="1" x14ac:dyDescent="0.5">
      <c r="A57" s="3"/>
      <c r="B57" s="64"/>
      <c r="C57" s="65" t="s">
        <v>64</v>
      </c>
      <c r="D57" s="66">
        <f>D22+D30+D37+D41+D46+D52+D56</f>
        <v>2916563</v>
      </c>
      <c r="E57" s="67"/>
      <c r="F57" s="66"/>
      <c r="G57" s="66"/>
      <c r="H57" s="66"/>
      <c r="I57" s="68"/>
      <c r="J57" s="68"/>
      <c r="L57" s="85"/>
      <c r="M57" s="86"/>
      <c r="N57" s="86"/>
      <c r="O57" s="86"/>
      <c r="P57" s="87"/>
    </row>
    <row r="58" spans="1:16" ht="25.5" customHeight="1" x14ac:dyDescent="0.5">
      <c r="B58" s="5" t="s">
        <v>42</v>
      </c>
    </row>
    <row r="59" spans="1:16" ht="25.5" customHeight="1" x14ac:dyDescent="0.5">
      <c r="B59" s="5" t="s">
        <v>85</v>
      </c>
    </row>
    <row r="60" spans="1:16" ht="25.5" customHeight="1" x14ac:dyDescent="0.5"/>
    <row r="61" spans="1:16" ht="25.5" customHeight="1" x14ac:dyDescent="0.5"/>
    <row r="62" spans="1:16" ht="25.5" customHeight="1" x14ac:dyDescent="0.5"/>
    <row r="63" spans="1:16" ht="25.5" customHeight="1" x14ac:dyDescent="0.6">
      <c r="B63" s="73" t="s">
        <v>87</v>
      </c>
      <c r="F63" s="74"/>
      <c r="G63" s="75" t="s">
        <v>79</v>
      </c>
      <c r="H63" s="75"/>
      <c r="J63" s="75" t="s">
        <v>86</v>
      </c>
    </row>
    <row r="64" spans="1:16" ht="25.5" customHeight="1" x14ac:dyDescent="0.6">
      <c r="B64" s="75" t="s">
        <v>77</v>
      </c>
      <c r="F64" s="78" t="s">
        <v>80</v>
      </c>
      <c r="G64" s="78"/>
      <c r="H64" s="78"/>
      <c r="I64" s="78"/>
    </row>
    <row r="65" spans="2:9" ht="25.5" customHeight="1" x14ac:dyDescent="0.6">
      <c r="B65" s="76" t="s">
        <v>78</v>
      </c>
      <c r="F65" s="78" t="s">
        <v>81</v>
      </c>
      <c r="G65" s="78"/>
      <c r="H65" s="78"/>
      <c r="I65" s="78"/>
    </row>
    <row r="66" spans="2:9" ht="25.5" customHeight="1" x14ac:dyDescent="0.5"/>
    <row r="67" spans="2:9" ht="25.5" customHeight="1" x14ac:dyDescent="0.5"/>
    <row r="68" spans="2:9" ht="25.5" customHeight="1" x14ac:dyDescent="0.5"/>
    <row r="69" spans="2:9" ht="25.5" customHeight="1" x14ac:dyDescent="0.5"/>
    <row r="70" spans="2:9" ht="25.5" customHeight="1" x14ac:dyDescent="0.5"/>
    <row r="71" spans="2:9" ht="25.5" customHeight="1" x14ac:dyDescent="0.5"/>
    <row r="72" spans="2:9" ht="25.5" customHeight="1" x14ac:dyDescent="0.5"/>
    <row r="73" spans="2:9" ht="25.5" customHeight="1" x14ac:dyDescent="0.5"/>
    <row r="74" spans="2:9" ht="25.5" customHeight="1" x14ac:dyDescent="0.5"/>
    <row r="75" spans="2:9" ht="25.5" customHeight="1" x14ac:dyDescent="0.5"/>
    <row r="76" spans="2:9" ht="25.5" customHeight="1" x14ac:dyDescent="0.5"/>
    <row r="77" spans="2:9" ht="25.5" customHeight="1" x14ac:dyDescent="0.5"/>
    <row r="78" spans="2:9" ht="25.5" customHeight="1" x14ac:dyDescent="0.5"/>
    <row r="79" spans="2:9" ht="25.5" customHeight="1" x14ac:dyDescent="0.5"/>
    <row r="80" spans="2:9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  <row r="1013" ht="25.5" customHeight="1" x14ac:dyDescent="0.5"/>
    <row r="1014" ht="25.5" customHeight="1" x14ac:dyDescent="0.5"/>
    <row r="1015" ht="25.5" customHeight="1" x14ac:dyDescent="0.5"/>
    <row r="1016" ht="25.5" customHeight="1" x14ac:dyDescent="0.5"/>
    <row r="1017" ht="25.5" customHeight="1" x14ac:dyDescent="0.5"/>
    <row r="1018" ht="25.5" customHeight="1" x14ac:dyDescent="0.5"/>
    <row r="1019" ht="25.5" customHeight="1" x14ac:dyDescent="0.5"/>
    <row r="1020" ht="25.5" customHeight="1" x14ac:dyDescent="0.5"/>
    <row r="1021" ht="25.5" customHeight="1" x14ac:dyDescent="0.5"/>
    <row r="1022" ht="25.5" customHeight="1" x14ac:dyDescent="0.5"/>
    <row r="1023" ht="25.5" customHeight="1" x14ac:dyDescent="0.5"/>
    <row r="1024" ht="25.5" customHeight="1" x14ac:dyDescent="0.5"/>
    <row r="1025" ht="25.5" customHeight="1" x14ac:dyDescent="0.5"/>
    <row r="1026" ht="25.5" customHeight="1" x14ac:dyDescent="0.5"/>
    <row r="1027" ht="25.5" customHeight="1" x14ac:dyDescent="0.5"/>
    <row r="1028" ht="25.5" customHeight="1" x14ac:dyDescent="0.5"/>
    <row r="1029" ht="25.5" customHeight="1" x14ac:dyDescent="0.5"/>
    <row r="1030" ht="25.5" customHeight="1" x14ac:dyDescent="0.5"/>
    <row r="1031" ht="25.5" customHeight="1" x14ac:dyDescent="0.5"/>
  </sheetData>
  <mergeCells count="18">
    <mergeCell ref="N10:R12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  <mergeCell ref="F64:I64"/>
    <mergeCell ref="F65:I65"/>
    <mergeCell ref="N33:R40"/>
    <mergeCell ref="L57:P57"/>
    <mergeCell ref="L13:P16"/>
  </mergeCells>
  <phoneticPr fontId="6" type="noConversion"/>
  <pageMargins left="0.11811023622047245" right="0.11811023622047245" top="0.78740157480314965" bottom="0.35433070866141736" header="0" footer="0"/>
  <pageSetup paperSize="9" scale="52" orientation="landscape" horizontalDpi="4294967293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จัดสรรงบประมาณ 2569</vt:lpstr>
      <vt:lpstr>'จัดสรรงบประมาณ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สิทธิชัย ปิยะกาญจน์</cp:lastModifiedBy>
  <cp:lastPrinted>2026-07-14T08:57:21Z</cp:lastPrinted>
  <dcterms:created xsi:type="dcterms:W3CDTF">2024-01-10T07:59:11Z</dcterms:created>
  <dcterms:modified xsi:type="dcterms:W3CDTF">2026-07-15T02:13:33Z</dcterms:modified>
</cp:coreProperties>
</file>